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790" windowHeight="81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'Arkusz1'!$A$1:$I$36</definedName>
  </definedNames>
  <calcPr fullCalcOnLoad="1"/>
</workbook>
</file>

<file path=xl/sharedStrings.xml><?xml version="1.0" encoding="utf-8"?>
<sst xmlns="http://schemas.openxmlformats.org/spreadsheetml/2006/main" count="102" uniqueCount="43">
  <si>
    <t>Rady Gminy Rzeczniów</t>
  </si>
  <si>
    <t>Lp</t>
  </si>
  <si>
    <t>Treść</t>
  </si>
  <si>
    <t>Stan zobowiązań na dzień 31.12.2002</t>
  </si>
  <si>
    <t>Planowane zobowiązania</t>
  </si>
  <si>
    <t>Spłata</t>
  </si>
  <si>
    <t>Zacią-   gnięte</t>
  </si>
  <si>
    <t>6(3+4-5)</t>
  </si>
  <si>
    <t>1.</t>
  </si>
  <si>
    <t>Kredyt</t>
  </si>
  <si>
    <t>2.</t>
  </si>
  <si>
    <t>Pożyczka</t>
  </si>
  <si>
    <t>3.</t>
  </si>
  <si>
    <t>Zobowiązania wymagalne</t>
  </si>
  <si>
    <t>4.</t>
  </si>
  <si>
    <t>Zobowiązania ogółem</t>
  </si>
  <si>
    <t>Lata</t>
  </si>
  <si>
    <t>Lp.</t>
  </si>
  <si>
    <t>Planowane dochody</t>
  </si>
  <si>
    <t>Odsetki</t>
  </si>
  <si>
    <t>Wskaźnik poziomu zadłużenia</t>
  </si>
  <si>
    <t>Stan na 31.12.2004</t>
  </si>
  <si>
    <t>Stan na 31.12.2005</t>
  </si>
  <si>
    <t>Stan na 31.12.2006</t>
  </si>
  <si>
    <t>Stan na  31.12. 2007</t>
  </si>
  <si>
    <t>Stan na 31.12.2008</t>
  </si>
  <si>
    <t>Stan na 31.12.2009</t>
  </si>
  <si>
    <t>Stan na 31.12.2010</t>
  </si>
  <si>
    <t>Wskaźnik poziomu obciąż. budż. zadłuż.</t>
  </si>
  <si>
    <t xml:space="preserve">Prognoza kwoty długu na lata 2003 - 2010 </t>
  </si>
  <si>
    <t>Stan na  31.12. 2003</t>
  </si>
  <si>
    <t>Umorzenie pożyczki</t>
  </si>
  <si>
    <t>Załącznik nr 2 do uchwały budżetowej</t>
  </si>
  <si>
    <t>zmieniony uchwałą nr X/43/03</t>
  </si>
  <si>
    <t>z dnia 29.10.2003 r</t>
  </si>
  <si>
    <t>Stan na 31.12.2007</t>
  </si>
  <si>
    <t>Prognoza kwoty długu na lata 2006-2010</t>
  </si>
  <si>
    <t>-</t>
  </si>
  <si>
    <t xml:space="preserve">Stan na 31.12 2008 </t>
  </si>
  <si>
    <t>Planowanie zobowiązania</t>
  </si>
  <si>
    <t>Załącznik nr 2 do uchwały</t>
  </si>
  <si>
    <t>Nr XXXII/120/05</t>
  </si>
  <si>
    <t>z dnia28.12.2005r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</si>
</sst>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\ _z_ł_-;\-* #,##0\ _z_ł_-;_-* &quot;-&quot;??\ _z_ł_-;_-@_-"/>
  </numFmts>
  <fonts count="3">
    <font>
      <sz val="10"/>
      <name val="Times New Roman CE"/>
      <family val="0"/>
    </font>
    <font>
      <sz val="14"/>
      <name val="Times New Roman CE"/>
      <family val="1"/>
    </font>
    <font>
      <vertAlign val="superscript"/>
      <sz val="12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" xfId="15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1" xfId="15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 horizontal="center" vertical="center"/>
    </xf>
    <xf numFmtId="43" fontId="0" fillId="0" borderId="1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>
      <alignment horizontal="center" vertical="center"/>
    </xf>
    <xf numFmtId="43" fontId="0" fillId="0" borderId="0" xfId="15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3" fontId="0" fillId="0" borderId="1" xfId="1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3" fontId="0" fillId="0" borderId="3" xfId="15" applyFill="1" applyBorder="1" applyAlignment="1">
      <alignment horizontal="center" vertical="center"/>
    </xf>
    <xf numFmtId="43" fontId="0" fillId="0" borderId="4" xfId="15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3" fontId="0" fillId="0" borderId="3" xfId="15" applyFill="1" applyBorder="1" applyAlignment="1">
      <alignment horizontal="center"/>
    </xf>
    <xf numFmtId="43" fontId="0" fillId="0" borderId="4" xfId="15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3" fontId="0" fillId="0" borderId="3" xfId="0" applyNumberForma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3" xfId="15" applyNumberFormat="1" applyBorder="1" applyAlignment="1">
      <alignment horizontal="center" vertical="center"/>
    </xf>
    <xf numFmtId="173" fontId="0" fillId="0" borderId="4" xfId="15" applyNumberFormat="1" applyBorder="1" applyAlignment="1">
      <alignment horizontal="center" vertical="center"/>
    </xf>
    <xf numFmtId="173" fontId="0" fillId="0" borderId="3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43" fontId="0" fillId="0" borderId="3" xfId="15" applyBorder="1" applyAlignment="1">
      <alignment horizontal="center" vertical="center"/>
    </xf>
    <xf numFmtId="43" fontId="0" fillId="0" borderId="4" xfId="15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875" style="0" customWidth="1"/>
    <col min="2" max="2" width="18.875" style="0" customWidth="1"/>
    <col min="3" max="3" width="26.00390625" style="0" customWidth="1"/>
    <col min="4" max="4" width="20.00390625" style="0" customWidth="1"/>
    <col min="5" max="5" width="17.625" style="0" customWidth="1"/>
    <col min="6" max="6" width="17.125" style="0" customWidth="1"/>
    <col min="7" max="8" width="16.875" style="0" customWidth="1"/>
    <col min="9" max="9" width="13.00390625" style="0" customWidth="1"/>
  </cols>
  <sheetData>
    <row r="1" spans="5:8" ht="12.75">
      <c r="E1" s="10"/>
      <c r="H1" t="s">
        <v>40</v>
      </c>
    </row>
    <row r="2" ht="12.75">
      <c r="H2" t="s">
        <v>41</v>
      </c>
    </row>
    <row r="3" ht="12.75">
      <c r="H3" t="s">
        <v>0</v>
      </c>
    </row>
    <row r="4" ht="12.75">
      <c r="H4" t="s">
        <v>42</v>
      </c>
    </row>
    <row r="5" spans="3:5" ht="18.75">
      <c r="C5" s="55" t="s">
        <v>36</v>
      </c>
      <c r="D5" s="55"/>
      <c r="E5" s="55"/>
    </row>
    <row r="7" spans="1:8" ht="12.75">
      <c r="A7" s="51" t="s">
        <v>17</v>
      </c>
      <c r="B7" s="51" t="s">
        <v>2</v>
      </c>
      <c r="C7" s="38" t="s">
        <v>4</v>
      </c>
      <c r="D7" s="39"/>
      <c r="E7" s="39"/>
      <c r="F7" s="39"/>
      <c r="G7" s="40"/>
      <c r="H7" s="22"/>
    </row>
    <row r="8" spans="1:8" ht="25.5" customHeight="1">
      <c r="A8" s="62"/>
      <c r="B8" s="62"/>
      <c r="C8" s="56" t="s">
        <v>22</v>
      </c>
      <c r="D8" s="33" t="s">
        <v>5</v>
      </c>
      <c r="E8" s="56" t="s">
        <v>23</v>
      </c>
      <c r="F8" s="33" t="s">
        <v>5</v>
      </c>
      <c r="G8" s="60" t="s">
        <v>35</v>
      </c>
      <c r="H8" s="23"/>
    </row>
    <row r="9" spans="1:8" ht="12.75" customHeight="1">
      <c r="A9" s="52"/>
      <c r="B9" s="52"/>
      <c r="C9" s="57"/>
      <c r="D9" s="58"/>
      <c r="E9" s="59"/>
      <c r="F9" s="58"/>
      <c r="G9" s="61"/>
      <c r="H9" s="23"/>
    </row>
    <row r="10" spans="1:8" ht="12.75">
      <c r="A10" s="11">
        <v>1</v>
      </c>
      <c r="B10" s="11">
        <v>2</v>
      </c>
      <c r="C10" s="11">
        <v>5</v>
      </c>
      <c r="D10" s="11">
        <v>6</v>
      </c>
      <c r="E10" s="11">
        <v>7</v>
      </c>
      <c r="F10" s="11">
        <v>8</v>
      </c>
      <c r="G10" s="11">
        <v>9</v>
      </c>
      <c r="H10" s="24"/>
    </row>
    <row r="11" spans="1:8" ht="12.75">
      <c r="A11" s="12" t="s">
        <v>8</v>
      </c>
      <c r="B11" s="12" t="s">
        <v>9</v>
      </c>
      <c r="C11" s="21" t="s">
        <v>37</v>
      </c>
      <c r="D11" s="16" t="s">
        <v>37</v>
      </c>
      <c r="E11" s="14" t="s">
        <v>37</v>
      </c>
      <c r="F11" s="15">
        <v>0</v>
      </c>
      <c r="G11" s="14" t="s">
        <v>37</v>
      </c>
      <c r="H11" s="25"/>
    </row>
    <row r="12" spans="1:8" ht="12.75">
      <c r="A12" s="12" t="s">
        <v>10</v>
      </c>
      <c r="B12" s="12" t="s">
        <v>11</v>
      </c>
      <c r="C12" s="13">
        <v>496200</v>
      </c>
      <c r="D12" s="13">
        <v>86200</v>
      </c>
      <c r="E12" s="14">
        <f>C12-D12</f>
        <v>410000</v>
      </c>
      <c r="F12" s="15">
        <v>112600</v>
      </c>
      <c r="G12" s="14">
        <f>E12-F12</f>
        <v>297400</v>
      </c>
      <c r="H12" s="25"/>
    </row>
    <row r="13" spans="1:8" ht="25.5">
      <c r="A13" s="12" t="s">
        <v>12</v>
      </c>
      <c r="B13" s="17" t="s">
        <v>13</v>
      </c>
      <c r="C13" s="13"/>
      <c r="D13" s="13"/>
      <c r="E13" s="12"/>
      <c r="F13" s="15"/>
      <c r="G13" s="15"/>
      <c r="H13" s="26"/>
    </row>
    <row r="14" spans="1:8" ht="25.5">
      <c r="A14" s="12" t="s">
        <v>14</v>
      </c>
      <c r="B14" s="17" t="s">
        <v>15</v>
      </c>
      <c r="C14" s="13">
        <v>496200</v>
      </c>
      <c r="D14" s="13">
        <v>86200</v>
      </c>
      <c r="E14" s="14">
        <f>C14-D14</f>
        <v>410000</v>
      </c>
      <c r="F14" s="13">
        <f>F11+F12+F13</f>
        <v>112600</v>
      </c>
      <c r="G14" s="14">
        <v>297400</v>
      </c>
      <c r="H14" s="25"/>
    </row>
    <row r="16" spans="3:8" ht="12.75">
      <c r="C16" s="46" t="s">
        <v>39</v>
      </c>
      <c r="D16" s="47"/>
      <c r="E16" s="47"/>
      <c r="F16" s="47"/>
      <c r="G16" s="48"/>
      <c r="H16" s="11"/>
    </row>
    <row r="17" spans="3:8" ht="25.5">
      <c r="C17" s="18" t="s">
        <v>5</v>
      </c>
      <c r="D17" s="11" t="s">
        <v>38</v>
      </c>
      <c r="E17" s="18" t="s">
        <v>5</v>
      </c>
      <c r="F17" s="11" t="s">
        <v>26</v>
      </c>
      <c r="G17" s="18" t="s">
        <v>5</v>
      </c>
      <c r="H17" s="18" t="s">
        <v>27</v>
      </c>
    </row>
    <row r="18" spans="3:8" ht="12.75">
      <c r="C18" s="11"/>
      <c r="D18" s="11"/>
      <c r="E18" s="11"/>
      <c r="F18" s="11"/>
      <c r="G18" s="11"/>
      <c r="H18" s="11"/>
    </row>
    <row r="19" spans="3:8" ht="12.75">
      <c r="C19" s="16" t="s">
        <v>37</v>
      </c>
      <c r="D19" s="16" t="s">
        <v>37</v>
      </c>
      <c r="E19" s="16" t="s">
        <v>37</v>
      </c>
      <c r="F19" s="16" t="s">
        <v>37</v>
      </c>
      <c r="G19" s="14" t="s">
        <v>37</v>
      </c>
      <c r="H19" s="14" t="s">
        <v>37</v>
      </c>
    </row>
    <row r="20" spans="3:8" ht="12.75">
      <c r="C20" s="13">
        <v>99400</v>
      </c>
      <c r="D20" s="13">
        <v>198000</v>
      </c>
      <c r="E20" s="13">
        <v>99400</v>
      </c>
      <c r="F20" s="13">
        <v>98600</v>
      </c>
      <c r="G20" s="14">
        <v>98600</v>
      </c>
      <c r="H20" s="14" t="s">
        <v>37</v>
      </c>
    </row>
    <row r="21" spans="3:8" ht="12.75">
      <c r="C21" s="13"/>
      <c r="D21" s="13"/>
      <c r="E21" s="13"/>
      <c r="F21" s="13"/>
      <c r="G21" s="12"/>
      <c r="H21" s="12" t="s">
        <v>37</v>
      </c>
    </row>
    <row r="22" spans="3:8" ht="12.75">
      <c r="C22" s="13">
        <v>99400</v>
      </c>
      <c r="D22" s="13">
        <v>198000</v>
      </c>
      <c r="E22" s="13">
        <v>99400</v>
      </c>
      <c r="F22" s="13">
        <v>98600</v>
      </c>
      <c r="G22" s="14">
        <v>98600</v>
      </c>
      <c r="H22" s="14">
        <f>-H9</f>
        <v>0</v>
      </c>
    </row>
    <row r="24" spans="1:6" ht="12.75">
      <c r="A24" s="51" t="s">
        <v>17</v>
      </c>
      <c r="B24" s="36" t="s">
        <v>2</v>
      </c>
      <c r="C24" s="53" t="s">
        <v>16</v>
      </c>
      <c r="D24" s="53"/>
      <c r="E24" s="53"/>
      <c r="F24" s="54"/>
    </row>
    <row r="25" spans="1:8" ht="12.75">
      <c r="A25" s="52"/>
      <c r="B25" s="37"/>
      <c r="C25" s="44">
        <v>2006</v>
      </c>
      <c r="D25" s="45"/>
      <c r="E25" s="44">
        <v>2007</v>
      </c>
      <c r="F25" s="45"/>
      <c r="G25" s="19"/>
      <c r="H25" s="19"/>
    </row>
    <row r="26" spans="1:8" ht="12.75">
      <c r="A26" s="12" t="s">
        <v>8</v>
      </c>
      <c r="B26" s="12" t="s">
        <v>18</v>
      </c>
      <c r="C26" s="42">
        <v>7518547</v>
      </c>
      <c r="D26" s="43"/>
      <c r="E26" s="49">
        <v>8010000</v>
      </c>
      <c r="F26" s="50"/>
      <c r="G26" s="19"/>
      <c r="H26" s="19"/>
    </row>
    <row r="27" spans="1:8" ht="12.75">
      <c r="A27" s="12" t="s">
        <v>10</v>
      </c>
      <c r="B27" s="12" t="s">
        <v>19</v>
      </c>
      <c r="C27" s="42">
        <v>14886</v>
      </c>
      <c r="D27" s="43"/>
      <c r="E27" s="49">
        <v>12300</v>
      </c>
      <c r="F27" s="50"/>
      <c r="G27" s="19"/>
      <c r="H27" s="19"/>
    </row>
    <row r="28" spans="1:8" ht="21" customHeight="1">
      <c r="A28" s="12" t="s">
        <v>14</v>
      </c>
      <c r="B28" s="17" t="s">
        <v>20</v>
      </c>
      <c r="C28" s="34">
        <v>5.45</v>
      </c>
      <c r="D28" s="35"/>
      <c r="E28" s="34">
        <f>G14/E26*100</f>
        <v>3.7128589263420726</v>
      </c>
      <c r="F28" s="35"/>
      <c r="G28" s="20"/>
      <c r="H28" s="20"/>
    </row>
    <row r="29" spans="1:8" ht="24" customHeight="1">
      <c r="A29" s="12" t="s">
        <v>12</v>
      </c>
      <c r="B29" s="17" t="s">
        <v>28</v>
      </c>
      <c r="C29" s="34">
        <v>1.34</v>
      </c>
      <c r="D29" s="35"/>
      <c r="E29" s="34">
        <v>1.56</v>
      </c>
      <c r="F29" s="35"/>
      <c r="G29" s="20"/>
      <c r="H29" s="20"/>
    </row>
    <row r="31" spans="3:8" ht="12.75">
      <c r="C31" s="41" t="s">
        <v>16</v>
      </c>
      <c r="D31" s="41"/>
      <c r="E31" s="41"/>
      <c r="F31" s="41"/>
      <c r="G31" s="41"/>
      <c r="H31" s="24"/>
    </row>
    <row r="32" spans="3:8" ht="12.75">
      <c r="C32" s="44">
        <v>2008</v>
      </c>
      <c r="D32" s="45"/>
      <c r="E32" s="44">
        <v>2009</v>
      </c>
      <c r="F32" s="45"/>
      <c r="G32" s="30">
        <v>2010</v>
      </c>
      <c r="H32" s="27"/>
    </row>
    <row r="33" spans="3:8" ht="12.75">
      <c r="C33" s="42">
        <v>8170000</v>
      </c>
      <c r="D33" s="43"/>
      <c r="E33" s="42">
        <v>8340000</v>
      </c>
      <c r="F33" s="43"/>
      <c r="G33" s="31">
        <v>8510000</v>
      </c>
      <c r="H33" s="27"/>
    </row>
    <row r="34" spans="3:8" ht="12.75">
      <c r="C34" s="42">
        <v>8922</v>
      </c>
      <c r="D34" s="43"/>
      <c r="E34" s="42">
        <v>5940</v>
      </c>
      <c r="F34" s="43"/>
      <c r="G34" s="31">
        <v>2958</v>
      </c>
      <c r="H34" s="27"/>
    </row>
    <row r="35" spans="3:8" ht="12.75">
      <c r="C35" s="34">
        <v>2.42</v>
      </c>
      <c r="D35" s="35"/>
      <c r="E35" s="34">
        <v>1.18</v>
      </c>
      <c r="F35" s="35"/>
      <c r="G35" s="32" t="s">
        <v>37</v>
      </c>
      <c r="H35" s="28"/>
    </row>
    <row r="36" spans="3:8" ht="12.75">
      <c r="C36" s="34">
        <v>1.33</v>
      </c>
      <c r="D36" s="35"/>
      <c r="E36" s="34">
        <v>1.26</v>
      </c>
      <c r="F36" s="35"/>
      <c r="G36" s="32">
        <v>1.19</v>
      </c>
      <c r="H36" s="29"/>
    </row>
  </sheetData>
  <mergeCells count="34">
    <mergeCell ref="F8:F9"/>
    <mergeCell ref="G8:G9"/>
    <mergeCell ref="B7:B9"/>
    <mergeCell ref="A7:A9"/>
    <mergeCell ref="C5:E5"/>
    <mergeCell ref="C8:C9"/>
    <mergeCell ref="D8:D9"/>
    <mergeCell ref="E8:E9"/>
    <mergeCell ref="A24:A25"/>
    <mergeCell ref="C29:D29"/>
    <mergeCell ref="C26:D26"/>
    <mergeCell ref="C27:D27"/>
    <mergeCell ref="C28:D28"/>
    <mergeCell ref="C24:F24"/>
    <mergeCell ref="E27:F27"/>
    <mergeCell ref="E28:F28"/>
    <mergeCell ref="C16:G16"/>
    <mergeCell ref="E25:F25"/>
    <mergeCell ref="E26:F26"/>
    <mergeCell ref="C25:D25"/>
    <mergeCell ref="E33:F33"/>
    <mergeCell ref="C32:D32"/>
    <mergeCell ref="E32:F32"/>
    <mergeCell ref="E29:F29"/>
    <mergeCell ref="C36:D36"/>
    <mergeCell ref="E36:F36"/>
    <mergeCell ref="B24:B25"/>
    <mergeCell ref="C7:G7"/>
    <mergeCell ref="C31:G31"/>
    <mergeCell ref="C35:D35"/>
    <mergeCell ref="E35:F35"/>
    <mergeCell ref="C34:D34"/>
    <mergeCell ref="E34:F34"/>
    <mergeCell ref="C33:D33"/>
  </mergeCells>
  <printOptions/>
  <pageMargins left="0.3937007874015748" right="0" top="0.1968503937007874" bottom="0.196850393700787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E1">
      <selection activeCell="J11" sqref="J11"/>
    </sheetView>
  </sheetViews>
  <sheetFormatPr defaultColWidth="9.00390625" defaultRowHeight="12.75"/>
  <cols>
    <col min="1" max="1" width="2.50390625" style="0" customWidth="1"/>
    <col min="2" max="2" width="18.875" style="0" customWidth="1"/>
    <col min="3" max="5" width="11.875" style="0" customWidth="1"/>
    <col min="6" max="6" width="10.375" style="0" customWidth="1"/>
    <col min="7" max="7" width="12.125" style="0" customWidth="1"/>
    <col min="8" max="8" width="11.875" style="0" customWidth="1"/>
    <col min="9" max="9" width="10.125" style="0" customWidth="1"/>
    <col min="10" max="14" width="11.875" style="0" customWidth="1"/>
  </cols>
  <sheetData>
    <row r="1" ht="12.75">
      <c r="L1" t="s">
        <v>32</v>
      </c>
    </row>
    <row r="2" ht="12.75">
      <c r="L2" t="s">
        <v>33</v>
      </c>
    </row>
    <row r="3" ht="12.75">
      <c r="L3" t="s">
        <v>0</v>
      </c>
    </row>
    <row r="4" ht="12.75">
      <c r="L4" t="s">
        <v>34</v>
      </c>
    </row>
    <row r="5" ht="18.75">
      <c r="D5" s="1" t="s">
        <v>29</v>
      </c>
    </row>
    <row r="7" spans="1:14" ht="12.75">
      <c r="A7" s="63" t="s">
        <v>1</v>
      </c>
      <c r="B7" s="63" t="s">
        <v>2</v>
      </c>
      <c r="C7" s="64" t="s">
        <v>3</v>
      </c>
      <c r="D7" s="63" t="s">
        <v>4</v>
      </c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38.25">
      <c r="A8" s="63"/>
      <c r="B8" s="63"/>
      <c r="C8" s="64"/>
      <c r="D8" s="3" t="s">
        <v>6</v>
      </c>
      <c r="E8" s="2" t="s">
        <v>5</v>
      </c>
      <c r="F8" s="3" t="s">
        <v>31</v>
      </c>
      <c r="G8" s="3" t="s">
        <v>30</v>
      </c>
      <c r="H8" s="2" t="s">
        <v>5</v>
      </c>
      <c r="I8" s="3" t="s">
        <v>31</v>
      </c>
      <c r="J8" s="3" t="s">
        <v>21</v>
      </c>
      <c r="K8" s="2" t="s">
        <v>5</v>
      </c>
      <c r="L8" s="3" t="s">
        <v>22</v>
      </c>
      <c r="M8" s="2" t="str">
        <f>K8</f>
        <v>Spłata</v>
      </c>
      <c r="N8" s="3" t="s">
        <v>23</v>
      </c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 t="s">
        <v>7</v>
      </c>
      <c r="H9" s="2"/>
      <c r="I9" s="2"/>
      <c r="J9" s="2"/>
      <c r="K9" s="2"/>
      <c r="L9" s="2"/>
      <c r="M9" s="2"/>
      <c r="N9" s="2"/>
    </row>
    <row r="10" spans="1:14" ht="12.75">
      <c r="A10" s="4" t="s">
        <v>8</v>
      </c>
      <c r="B10" s="4" t="s">
        <v>9</v>
      </c>
      <c r="C10" s="7">
        <v>375000</v>
      </c>
      <c r="D10" s="7">
        <v>0</v>
      </c>
      <c r="E10" s="7">
        <v>125000</v>
      </c>
      <c r="F10" s="7">
        <v>0</v>
      </c>
      <c r="G10" s="7">
        <f>C10+D10-E10</f>
        <v>250000</v>
      </c>
      <c r="H10" s="7">
        <v>125000</v>
      </c>
      <c r="I10" s="7"/>
      <c r="J10" s="7">
        <f>G10-H10</f>
        <v>125000</v>
      </c>
      <c r="K10" s="7">
        <v>125000</v>
      </c>
      <c r="L10" s="8">
        <f>J10-K10</f>
        <v>0</v>
      </c>
      <c r="M10" s="7">
        <v>0</v>
      </c>
      <c r="N10" s="8">
        <f>L10-M10</f>
        <v>0</v>
      </c>
    </row>
    <row r="11" spans="1:14" ht="12.75">
      <c r="A11" s="4" t="s">
        <v>10</v>
      </c>
      <c r="B11" s="4" t="s">
        <v>11</v>
      </c>
      <c r="C11" s="7">
        <v>182879</v>
      </c>
      <c r="D11" s="7">
        <v>775000</v>
      </c>
      <c r="E11" s="7">
        <v>65751</v>
      </c>
      <c r="F11" s="7">
        <v>36426</v>
      </c>
      <c r="G11" s="7">
        <f>C11+D11-E11-F11</f>
        <v>855702</v>
      </c>
      <c r="H11" s="7">
        <v>180351</v>
      </c>
      <c r="I11" s="7">
        <v>0</v>
      </c>
      <c r="J11" s="7">
        <f>G11-H11-I11</f>
        <v>675351</v>
      </c>
      <c r="K11" s="7">
        <v>180351</v>
      </c>
      <c r="L11" s="8">
        <f>J11-K11</f>
        <v>495000</v>
      </c>
      <c r="M11" s="7">
        <v>100000</v>
      </c>
      <c r="N11" s="8">
        <f>L11-M11</f>
        <v>395000</v>
      </c>
    </row>
    <row r="12" spans="1:14" ht="21" customHeight="1">
      <c r="A12" s="4" t="s">
        <v>12</v>
      </c>
      <c r="B12" s="5" t="s">
        <v>13</v>
      </c>
      <c r="C12" s="7"/>
      <c r="D12" s="7"/>
      <c r="E12" s="7"/>
      <c r="F12" s="7"/>
      <c r="G12" s="7">
        <f>C12+D12-E12</f>
        <v>0</v>
      </c>
      <c r="H12" s="7"/>
      <c r="I12" s="7"/>
      <c r="J12" s="7"/>
      <c r="K12" s="7"/>
      <c r="L12" s="8"/>
      <c r="M12" s="7"/>
      <c r="N12" s="7"/>
    </row>
    <row r="13" spans="1:14" ht="21" customHeight="1">
      <c r="A13" s="4" t="s">
        <v>14</v>
      </c>
      <c r="B13" s="5" t="s">
        <v>15</v>
      </c>
      <c r="C13" s="7">
        <f>C10+C11+C12</f>
        <v>557879</v>
      </c>
      <c r="D13" s="7">
        <v>775000</v>
      </c>
      <c r="E13" s="7">
        <f>E10+E11+E12</f>
        <v>190751</v>
      </c>
      <c r="F13" s="7">
        <f>F11</f>
        <v>36426</v>
      </c>
      <c r="G13" s="7">
        <f>C13+D13-E13-F13</f>
        <v>1105702</v>
      </c>
      <c r="H13" s="7">
        <f>H10+H11+H12</f>
        <v>305351</v>
      </c>
      <c r="I13" s="7">
        <f>I11</f>
        <v>0</v>
      </c>
      <c r="J13" s="7">
        <f>G13-H13-I13</f>
        <v>800351</v>
      </c>
      <c r="K13" s="7">
        <f>K10+K11+K12</f>
        <v>305351</v>
      </c>
      <c r="L13" s="8">
        <f>J13-K13</f>
        <v>495000</v>
      </c>
      <c r="M13" s="7">
        <f>M10+M11+M12</f>
        <v>100000</v>
      </c>
      <c r="N13" s="8">
        <f>L13-M13</f>
        <v>395000</v>
      </c>
    </row>
    <row r="15" spans="4:13" ht="12.75">
      <c r="D15" s="65" t="s">
        <v>4</v>
      </c>
      <c r="E15" s="65"/>
      <c r="F15" s="65"/>
      <c r="G15" s="65"/>
      <c r="H15" s="65"/>
      <c r="I15" s="65"/>
      <c r="J15" s="65"/>
      <c r="K15" s="65"/>
      <c r="L15" s="65"/>
      <c r="M15" s="65"/>
    </row>
    <row r="16" spans="4:13" ht="25.5">
      <c r="D16" s="2" t="s">
        <v>5</v>
      </c>
      <c r="E16" s="3" t="s">
        <v>24</v>
      </c>
      <c r="F16" s="3"/>
      <c r="G16" s="2" t="s">
        <v>5</v>
      </c>
      <c r="H16" s="3" t="s">
        <v>25</v>
      </c>
      <c r="I16" s="3"/>
      <c r="J16" s="2" t="s">
        <v>5</v>
      </c>
      <c r="K16" s="3" t="s">
        <v>26</v>
      </c>
      <c r="L16" s="2" t="str">
        <f>J16</f>
        <v>Spłata</v>
      </c>
      <c r="M16" s="3" t="s">
        <v>27</v>
      </c>
    </row>
    <row r="17" spans="4:13" ht="12.75">
      <c r="D17" s="2">
        <v>5</v>
      </c>
      <c r="E17" s="2" t="s">
        <v>7</v>
      </c>
      <c r="F17" s="2"/>
      <c r="G17" s="2"/>
      <c r="H17" s="2"/>
      <c r="I17" s="2"/>
      <c r="J17" s="2"/>
      <c r="K17" s="2"/>
      <c r="L17" s="6"/>
      <c r="M17" s="6"/>
    </row>
    <row r="18" spans="4:13" ht="12.75">
      <c r="D18" s="7">
        <v>0</v>
      </c>
      <c r="E18" s="7">
        <f>N10-D18</f>
        <v>0</v>
      </c>
      <c r="F18" s="7"/>
      <c r="G18" s="7">
        <v>0</v>
      </c>
      <c r="H18" s="7">
        <f>E18-G18</f>
        <v>0</v>
      </c>
      <c r="I18" s="7"/>
      <c r="J18" s="7">
        <v>0</v>
      </c>
      <c r="K18" s="8">
        <f>H18-J18</f>
        <v>0</v>
      </c>
      <c r="L18" s="7">
        <v>0</v>
      </c>
      <c r="M18" s="7"/>
    </row>
    <row r="19" spans="4:13" ht="12.75">
      <c r="D19" s="7">
        <v>100000</v>
      </c>
      <c r="E19" s="7">
        <f>N11-D19</f>
        <v>295000</v>
      </c>
      <c r="F19" s="7"/>
      <c r="G19" s="7">
        <v>100000</v>
      </c>
      <c r="H19" s="7">
        <f>E19-G19</f>
        <v>195000</v>
      </c>
      <c r="I19" s="7"/>
      <c r="J19" s="7">
        <v>100000</v>
      </c>
      <c r="K19" s="8">
        <f>H19-J19</f>
        <v>95000</v>
      </c>
      <c r="L19" s="7">
        <v>95000</v>
      </c>
      <c r="M19" s="8">
        <f>K19-L19</f>
        <v>0</v>
      </c>
    </row>
    <row r="20" spans="4:13" ht="12.75">
      <c r="D20" s="7"/>
      <c r="E20" s="7"/>
      <c r="F20" s="7"/>
      <c r="G20" s="7"/>
      <c r="H20" s="7"/>
      <c r="I20" s="7"/>
      <c r="J20" s="7"/>
      <c r="K20" s="8"/>
      <c r="L20" s="7"/>
      <c r="M20" s="7"/>
    </row>
    <row r="21" spans="4:13" ht="12.75">
      <c r="D21" s="7">
        <f>D18+D19+D20</f>
        <v>100000</v>
      </c>
      <c r="E21" s="7">
        <f>N13-D21</f>
        <v>295000</v>
      </c>
      <c r="F21" s="7"/>
      <c r="G21" s="7">
        <f>G18+G19+G20</f>
        <v>100000</v>
      </c>
      <c r="H21" s="7">
        <f>E21-G21</f>
        <v>195000</v>
      </c>
      <c r="I21" s="7"/>
      <c r="J21" s="7">
        <f>J18+J19+J20</f>
        <v>100000</v>
      </c>
      <c r="K21" s="8">
        <f>H21-J21</f>
        <v>95000</v>
      </c>
      <c r="L21" s="9">
        <v>95000</v>
      </c>
      <c r="M21" s="8">
        <f>K21-L21</f>
        <v>0</v>
      </c>
    </row>
    <row r="23" spans="1:12" ht="12.75">
      <c r="A23" s="66" t="s">
        <v>17</v>
      </c>
      <c r="B23" s="68" t="s">
        <v>2</v>
      </c>
      <c r="C23" s="70" t="s">
        <v>16</v>
      </c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2.75">
      <c r="A24" s="67"/>
      <c r="B24" s="69"/>
      <c r="C24" s="73">
        <v>2003</v>
      </c>
      <c r="D24" s="74"/>
      <c r="E24" s="73">
        <v>2004</v>
      </c>
      <c r="F24" s="74"/>
      <c r="G24" s="73">
        <v>2005</v>
      </c>
      <c r="H24" s="74"/>
      <c r="I24" s="70">
        <v>2006</v>
      </c>
      <c r="J24" s="72"/>
      <c r="K24" s="75">
        <v>2007</v>
      </c>
      <c r="L24" s="75"/>
    </row>
    <row r="25" spans="1:12" ht="12.75">
      <c r="A25" s="4" t="s">
        <v>8</v>
      </c>
      <c r="B25" s="4" t="s">
        <v>18</v>
      </c>
      <c r="C25" s="77">
        <v>6059666</v>
      </c>
      <c r="D25" s="78"/>
      <c r="E25" s="79">
        <v>6490000</v>
      </c>
      <c r="F25" s="80"/>
      <c r="G25" s="79">
        <v>6670000</v>
      </c>
      <c r="H25" s="80"/>
      <c r="I25" s="81">
        <v>6840000</v>
      </c>
      <c r="J25" s="82"/>
      <c r="K25" s="76">
        <v>7010000</v>
      </c>
      <c r="L25" s="76"/>
    </row>
    <row r="26" spans="1:12" ht="12.75">
      <c r="A26" s="4" t="s">
        <v>10</v>
      </c>
      <c r="B26" s="4" t="s">
        <v>19</v>
      </c>
      <c r="C26" s="77">
        <v>34200</v>
      </c>
      <c r="D26" s="78"/>
      <c r="E26" s="79">
        <v>63300</v>
      </c>
      <c r="F26" s="80"/>
      <c r="G26" s="79">
        <v>46300</v>
      </c>
      <c r="H26" s="80"/>
      <c r="I26" s="81">
        <v>28000</v>
      </c>
      <c r="J26" s="82"/>
      <c r="K26" s="76">
        <v>22700</v>
      </c>
      <c r="L26" s="76"/>
    </row>
    <row r="27" spans="1:12" ht="24" customHeight="1">
      <c r="A27" s="4" t="s">
        <v>14</v>
      </c>
      <c r="B27" s="5" t="s">
        <v>20</v>
      </c>
      <c r="C27" s="83">
        <f>G13/C25*100</f>
        <v>18.24691327871866</v>
      </c>
      <c r="D27" s="84"/>
      <c r="E27" s="83">
        <f>J13/E25*100</f>
        <v>12.332064714946071</v>
      </c>
      <c r="F27" s="84"/>
      <c r="G27" s="83">
        <f>L13/G25*100</f>
        <v>7.4212893553223385</v>
      </c>
      <c r="H27" s="84"/>
      <c r="I27" s="83">
        <f>N13/I25*100</f>
        <v>5.7748538011695905</v>
      </c>
      <c r="J27" s="84"/>
      <c r="K27" s="83">
        <f>E21/K25*100</f>
        <v>4.208273894436519</v>
      </c>
      <c r="L27" s="84"/>
    </row>
    <row r="28" spans="1:12" ht="21.75" customHeight="1">
      <c r="A28" s="4" t="s">
        <v>12</v>
      </c>
      <c r="B28" s="5" t="s">
        <v>28</v>
      </c>
      <c r="C28" s="83">
        <f>(C26+E13)/C25*100</f>
        <v>3.7122673097824204</v>
      </c>
      <c r="D28" s="84"/>
      <c r="E28" s="83">
        <f>(E26+H13)/E25*100</f>
        <v>5.680292758089369</v>
      </c>
      <c r="F28" s="84"/>
      <c r="G28" s="85">
        <f>(G26+K13)/G25*100</f>
        <v>5.272128935532234</v>
      </c>
      <c r="H28" s="84"/>
      <c r="I28" s="85">
        <f>(I26+M13)/I25*100</f>
        <v>1.8713450292397662</v>
      </c>
      <c r="J28" s="84"/>
      <c r="K28" s="85">
        <f>(K26+D21)/K25*100</f>
        <v>1.7503566333808844</v>
      </c>
      <c r="L28" s="84"/>
    </row>
    <row r="30" spans="3:10" ht="12.75">
      <c r="C30" s="63" t="s">
        <v>16</v>
      </c>
      <c r="D30" s="63"/>
      <c r="E30" s="63"/>
      <c r="F30" s="63"/>
      <c r="G30" s="63"/>
      <c r="H30" s="63"/>
      <c r="I30" s="63"/>
      <c r="J30" s="63"/>
    </row>
    <row r="31" spans="3:10" ht="12.75">
      <c r="C31" s="73">
        <v>2008</v>
      </c>
      <c r="D31" s="74"/>
      <c r="E31" s="73">
        <v>2009</v>
      </c>
      <c r="F31" s="74"/>
      <c r="G31" s="73">
        <v>2010</v>
      </c>
      <c r="H31" s="74"/>
      <c r="I31" s="73"/>
      <c r="J31" s="74"/>
    </row>
    <row r="32" spans="3:10" ht="12.75">
      <c r="C32" s="77">
        <v>7170000</v>
      </c>
      <c r="D32" s="78"/>
      <c r="E32" s="79">
        <v>7340000</v>
      </c>
      <c r="F32" s="80"/>
      <c r="G32" s="79">
        <v>7510000</v>
      </c>
      <c r="H32" s="80"/>
      <c r="I32" s="81"/>
      <c r="J32" s="82"/>
    </row>
    <row r="33" spans="3:10" ht="12.75">
      <c r="C33" s="77">
        <v>16900</v>
      </c>
      <c r="D33" s="78"/>
      <c r="E33" s="79">
        <v>10700</v>
      </c>
      <c r="F33" s="80"/>
      <c r="G33" s="79">
        <v>4400</v>
      </c>
      <c r="H33" s="80"/>
      <c r="I33" s="81"/>
      <c r="J33" s="82"/>
    </row>
    <row r="34" spans="3:10" ht="12.75">
      <c r="C34" s="83">
        <f>H21/C32*100</f>
        <v>2.7196652719665275</v>
      </c>
      <c r="D34" s="84"/>
      <c r="E34" s="83">
        <f>K21/E32*100</f>
        <v>1.2942779291553135</v>
      </c>
      <c r="F34" s="84"/>
      <c r="G34" s="83">
        <f>M21/G32*100</f>
        <v>0</v>
      </c>
      <c r="H34" s="84"/>
      <c r="I34" s="83"/>
      <c r="J34" s="84"/>
    </row>
    <row r="35" spans="3:10" ht="12.75">
      <c r="C35" s="83">
        <f>(C33+G21)/C32*100</f>
        <v>1.6304044630404462</v>
      </c>
      <c r="D35" s="84"/>
      <c r="E35" s="83">
        <f>(E33+J21)/E32*100</f>
        <v>1.508174386920981</v>
      </c>
      <c r="F35" s="84"/>
      <c r="G35" s="83">
        <f>(G33+L21)/G32*100</f>
        <v>1.3235685752330226</v>
      </c>
      <c r="H35" s="84"/>
      <c r="I35" s="85"/>
      <c r="J35" s="84"/>
    </row>
  </sheetData>
  <mergeCells count="54">
    <mergeCell ref="C35:D35"/>
    <mergeCell ref="E35:F35"/>
    <mergeCell ref="G35:H35"/>
    <mergeCell ref="I35:J35"/>
    <mergeCell ref="C34:D34"/>
    <mergeCell ref="E34:F34"/>
    <mergeCell ref="G34:H34"/>
    <mergeCell ref="I34:J34"/>
    <mergeCell ref="C33:D33"/>
    <mergeCell ref="E33:F33"/>
    <mergeCell ref="G33:H33"/>
    <mergeCell ref="I33:J33"/>
    <mergeCell ref="C32:D32"/>
    <mergeCell ref="E32:F32"/>
    <mergeCell ref="G32:H32"/>
    <mergeCell ref="I32:J32"/>
    <mergeCell ref="C30:J30"/>
    <mergeCell ref="C31:D31"/>
    <mergeCell ref="E31:F31"/>
    <mergeCell ref="G31:H31"/>
    <mergeCell ref="I31:J31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5:L25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D15:M15"/>
    <mergeCell ref="A23:A24"/>
    <mergeCell ref="B23:B24"/>
    <mergeCell ref="C23:L23"/>
    <mergeCell ref="C24:D24"/>
    <mergeCell ref="E24:F24"/>
    <mergeCell ref="G24:H24"/>
    <mergeCell ref="I24:J24"/>
    <mergeCell ref="K24:L24"/>
    <mergeCell ref="A7:A8"/>
    <mergeCell ref="B7:B8"/>
    <mergeCell ref="C7:C8"/>
    <mergeCell ref="D7:N7"/>
  </mergeCells>
  <printOptions/>
  <pageMargins left="0.1968503937007874" right="0" top="0.1968503937007874" bottom="0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J.W.</cp:lastModifiedBy>
  <cp:lastPrinted>2005-11-07T09:32:43Z</cp:lastPrinted>
  <dcterms:created xsi:type="dcterms:W3CDTF">2002-05-17T10:28:08Z</dcterms:created>
  <dcterms:modified xsi:type="dcterms:W3CDTF">2006-01-20T10:51:52Z</dcterms:modified>
  <cp:category/>
  <cp:version/>
  <cp:contentType/>
  <cp:contentStatus/>
</cp:coreProperties>
</file>